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c2\gorsovet$\9 - Сессии АОСД\2026 год\6 - Июнь\Решения на печать\№ 14-215р  О внесении изм. в решение от 12.12.2025 № 7-82р О бюджета 2026-2028 годы\"/>
    </mc:Choice>
  </mc:AlternateContent>
  <xr:revisionPtr revIDLastSave="0" documentId="13_ncr:1_{11927D1F-D12A-4601-8DDA-7AA562F12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ИП" sheetId="3" r:id="rId1"/>
  </sheets>
  <definedNames>
    <definedName name="APPT" localSheetId="0">КАИП!#REF!</definedName>
    <definedName name="FIO" localSheetId="0">КАИП!#REF!</definedName>
    <definedName name="SIGN" localSheetId="0">КАИП!#REF!</definedName>
    <definedName name="_xlnm.Print_Titles" localSheetId="0">КАИП!$22:$24</definedName>
    <definedName name="_xlnm.Print_Area" localSheetId="0">КАИП!$A$1:$L$55</definedName>
  </definedNames>
  <calcPr calcId="191029"/>
</workbook>
</file>

<file path=xl/calcChain.xml><?xml version="1.0" encoding="utf-8"?>
<calcChain xmlns="http://schemas.openxmlformats.org/spreadsheetml/2006/main">
  <c r="H30" i="3" l="1"/>
  <c r="L31" i="3"/>
  <c r="J31" i="3"/>
  <c r="H31" i="3"/>
  <c r="H27" i="3" s="1"/>
  <c r="H40" i="3"/>
  <c r="H33" i="3" s="1"/>
  <c r="H53" i="3"/>
  <c r="J30" i="3"/>
  <c r="J28" i="3"/>
  <c r="H28" i="3"/>
  <c r="L33" i="3"/>
  <c r="J33" i="3"/>
  <c r="L42" i="3"/>
  <c r="J42" i="3"/>
  <c r="H42" i="3"/>
  <c r="L28" i="3" l="1"/>
  <c r="L27" i="3"/>
  <c r="J27" i="3"/>
  <c r="L30" i="3"/>
  <c r="I17" i="3"/>
  <c r="G17" i="3"/>
  <c r="E17" i="3"/>
  <c r="I18" i="3" l="1"/>
  <c r="L50" i="3"/>
  <c r="L26" i="3" s="1"/>
  <c r="J50" i="3"/>
  <c r="J26" i="3" s="1"/>
  <c r="H50" i="3" l="1"/>
  <c r="H26" i="3" s="1"/>
  <c r="E18" i="3"/>
  <c r="L49" i="3"/>
  <c r="J49" i="3"/>
  <c r="G18" i="3" s="1"/>
  <c r="H49" i="3"/>
  <c r="E16" i="3" l="1"/>
  <c r="E19" i="3" l="1"/>
  <c r="L25" i="3" l="1"/>
  <c r="G16" i="3" l="1"/>
  <c r="G19" i="3" s="1"/>
  <c r="I16" i="3" l="1"/>
  <c r="I19" i="3" s="1"/>
  <c r="J25" i="3" l="1"/>
  <c r="J29" i="3"/>
  <c r="H29" i="3" l="1"/>
  <c r="L29" i="3" l="1"/>
  <c r="H25" i="3" l="1"/>
</calcChain>
</file>

<file path=xl/sharedStrings.xml><?xml version="1.0" encoding="utf-8"?>
<sst xmlns="http://schemas.openxmlformats.org/spreadsheetml/2006/main" count="127" uniqueCount="78">
  <si>
    <t>Итого</t>
  </si>
  <si>
    <t>№ п/п</t>
  </si>
  <si>
    <t xml:space="preserve">Наименование </t>
  </si>
  <si>
    <t>рублей</t>
  </si>
  <si>
    <t>2</t>
  </si>
  <si>
    <t>3</t>
  </si>
  <si>
    <t>4</t>
  </si>
  <si>
    <t>Год ввода</t>
  </si>
  <si>
    <t>КАПИТАЛЬНЫЕ ВЛОЖЕНИЯ - ВСЕГО, В ТОМ ЧИСЛЕ:</t>
  </si>
  <si>
    <t>местный бюджет</t>
  </si>
  <si>
    <t>краевой бюджет</t>
  </si>
  <si>
    <t>федеральный бюджет</t>
  </si>
  <si>
    <t>9</t>
  </si>
  <si>
    <t>410</t>
  </si>
  <si>
    <t>5</t>
  </si>
  <si>
    <t>Код классификации расходов бюджета</t>
  </si>
  <si>
    <t>главного распоря-дителя</t>
  </si>
  <si>
    <t>раздела, подраздела</t>
  </si>
  <si>
    <t>целевой статьи</t>
  </si>
  <si>
    <t>вида расхо-дов</t>
  </si>
  <si>
    <t>0400000000</t>
  </si>
  <si>
    <t>1600000000</t>
  </si>
  <si>
    <t>10</t>
  </si>
  <si>
    <t xml:space="preserve">Приложение  7 </t>
  </si>
  <si>
    <t>0502</t>
  </si>
  <si>
    <t>Сумма 
на 2026 год</t>
  </si>
  <si>
    <t>Строительство водопроводной сети по адресу: г.Ачинск, от ул. Профсоюзная до ул. Киевская</t>
  </si>
  <si>
    <t xml:space="preserve"> Сумма 
на 2026 год</t>
  </si>
  <si>
    <t>Сумма 
на 2027 год</t>
  </si>
  <si>
    <t xml:space="preserve"> Сумма 
на 2027 год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</si>
  <si>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</t>
  </si>
  <si>
    <t>1640175870</t>
  </si>
  <si>
    <t>2026</t>
  </si>
  <si>
    <t>0430283010</t>
  </si>
  <si>
    <t>04301S5720</t>
  </si>
  <si>
    <t>Проектные работы для устройства водопроводной сети  по адресу:  1-я,  2-я, 3-я Мазульская</t>
  </si>
  <si>
    <t xml:space="preserve">Разработка проектно-сметной документации  для строительства ливневых канализационных сетей в Юго - Восточном районе города Ачинска </t>
  </si>
  <si>
    <t>1004</t>
  </si>
  <si>
    <t>0200000000</t>
  </si>
  <si>
    <t>0702</t>
  </si>
  <si>
    <t>к решению Ачинского окружного</t>
  </si>
  <si>
    <t>Перечень строек и объектов
на 2026 год и плановый период 2027-2028 годов</t>
  </si>
  <si>
    <t xml:space="preserve"> Сумма 
на 20287 год</t>
  </si>
  <si>
    <t>Администрация Ачинского муниципального округа</t>
  </si>
  <si>
    <t>731</t>
  </si>
  <si>
    <t>Строительство линии электропередач  СНТ "Русь", СНТ "Сибиряк", СНТ "Черемушки", реконструкция линии электропередач СНТ "Березка"</t>
  </si>
  <si>
    <t>2026-2028</t>
  </si>
  <si>
    <t>2026/ 2028</t>
  </si>
  <si>
    <t>0501</t>
  </si>
  <si>
    <t>162И267483</t>
  </si>
  <si>
    <t>162И267484</t>
  </si>
  <si>
    <t>162И26748S</t>
  </si>
  <si>
    <t>2026/
2028</t>
  </si>
  <si>
    <t>Муниципальная программа Ачинского муниципального округа "Обеспечение функционирования и модернизация объектов жилищно-коммунального хозяйства"</t>
  </si>
  <si>
    <t>Муниципальная программа Ачинского муниципального округа "Обеспечение доступным и комфортным жильем граждан"</t>
  </si>
  <si>
    <t>Муниципальная программа  Ачинского муниципального округа "Развитие образования"</t>
  </si>
  <si>
    <t>0230289040</t>
  </si>
  <si>
    <t>Реконструкция крыши (Блок № 3) МБОУ "Школа № 18"</t>
  </si>
  <si>
    <t>Главный распорядитель бюджетных средств, муниципальная программа Ачинского муниципального округа, объект</t>
  </si>
  <si>
    <t>Сумма 
на 2028 год</t>
  </si>
  <si>
    <t>Управление образования Администрации  Ачинского муниципального округа</t>
  </si>
  <si>
    <t>Строительство 2-х многоквартирных жилых домов по адресу: г. Ачинск,                      ул. Декабристов</t>
  </si>
  <si>
    <t>Муниципальная программа Ачинского муниципального округа "Развитие образования"</t>
  </si>
  <si>
    <t>Совета депутатов от 12.12.2025 № 7-82р</t>
  </si>
  <si>
    <t>16401R0820</t>
  </si>
  <si>
    <t>1630113260</t>
  </si>
  <si>
    <t>0505</t>
  </si>
  <si>
    <t>04302S5750</t>
  </si>
  <si>
    <t>0430189260</t>
  </si>
  <si>
    <t>0430189300</t>
  </si>
  <si>
    <t>0430286380</t>
  </si>
  <si>
    <t>Строительство участка водопроводной сети по адресу: г.Ачинск, ул. Профсоюзная, 
ул. Чайковского</t>
  </si>
  <si>
    <t>0230286380</t>
  </si>
  <si>
    <t>Устройство сети водоотведения  МБОУ "Школа № 8"</t>
  </si>
  <si>
    <t xml:space="preserve">Строительство уличного освещения </t>
  </si>
  <si>
    <t>0503</t>
  </si>
  <si>
    <t>0440286020</t>
  </si>
  <si>
    <t>Совета депутатов от 30.06.2026 № 14-215р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</si>
</sst>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2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5"/>
  <sheetViews>
    <sheetView showGridLines="0" tabSelected="1" view="pageBreakPreview" zoomScaleNormal="100" zoomScaleSheetLayoutView="100" workbookViewId="0">
      <selection activeCell="A11" sqref="A11:L11"/>
    </sheetView>
  </sheetViews>
  <sheetFormatPr defaultColWidth="9.140625" defaultRowHeight="12.75" customHeight="1" outlineLevelRow="1" x14ac:dyDescent="0.3"/>
  <cols>
    <col min="1" max="1" width="6.85546875" style="7" customWidth="1"/>
    <col min="2" max="2" width="45.5703125" style="5" customWidth="1"/>
    <col min="3" max="3" width="9.7109375" style="5" customWidth="1"/>
    <col min="4" max="4" width="13" style="8" customWidth="1"/>
    <col min="5" max="5" width="16.5703125" style="5" customWidth="1"/>
    <col min="6" max="6" width="8.7109375" style="5" customWidth="1"/>
    <col min="7" max="7" width="8.5703125" style="5" customWidth="1"/>
    <col min="8" max="8" width="14.140625" style="5" customWidth="1"/>
    <col min="9" max="9" width="7.42578125" style="5" customWidth="1"/>
    <col min="10" max="10" width="11.28515625" style="5" customWidth="1"/>
    <col min="11" max="11" width="10.85546875" style="5" customWidth="1"/>
    <col min="12" max="12" width="21" style="5" customWidth="1"/>
    <col min="13" max="16384" width="9.140625" style="5"/>
  </cols>
  <sheetData>
    <row r="1" spans="1:12" ht="18.75" x14ac:dyDescent="0.3">
      <c r="H1" s="5" t="s">
        <v>23</v>
      </c>
    </row>
    <row r="2" spans="1:12" ht="18.75" x14ac:dyDescent="0.3">
      <c r="H2" s="30" t="s">
        <v>40</v>
      </c>
      <c r="I2" s="30"/>
      <c r="J2" s="30"/>
      <c r="K2" s="30"/>
      <c r="L2" s="11"/>
    </row>
    <row r="3" spans="1:12" ht="18.75" x14ac:dyDescent="0.3">
      <c r="H3" s="5" t="s">
        <v>77</v>
      </c>
    </row>
    <row r="5" spans="1:12" ht="18.75" x14ac:dyDescent="0.3">
      <c r="H5" s="5" t="s">
        <v>23</v>
      </c>
    </row>
    <row r="6" spans="1:12" ht="18.75" x14ac:dyDescent="0.3">
      <c r="H6" s="30" t="s">
        <v>40</v>
      </c>
      <c r="I6" s="30"/>
      <c r="J6" s="30"/>
      <c r="K6" s="30"/>
      <c r="L6" s="11"/>
    </row>
    <row r="7" spans="1:12" ht="18.75" x14ac:dyDescent="0.3">
      <c r="H7" s="5" t="s">
        <v>63</v>
      </c>
    </row>
    <row r="9" spans="1:12" ht="18.75" x14ac:dyDescent="0.3"/>
    <row r="10" spans="1:12" s="6" customFormat="1" ht="18.75" x14ac:dyDescent="0.2">
      <c r="D10" s="7"/>
    </row>
    <row r="11" spans="1:12" s="6" customFormat="1" ht="42.75" customHeight="1" x14ac:dyDescent="0.2">
      <c r="A11" s="33" t="s">
        <v>41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s="6" customFormat="1" ht="18.75" x14ac:dyDescent="0.2">
      <c r="A12" s="16"/>
      <c r="B12" s="7"/>
      <c r="C12" s="7"/>
      <c r="D12" s="7"/>
      <c r="E12" s="7"/>
    </row>
    <row r="13" spans="1:12" s="6" customFormat="1" ht="18.75" x14ac:dyDescent="0.2">
      <c r="D13" s="7"/>
      <c r="J13" s="9" t="s">
        <v>3</v>
      </c>
    </row>
    <row r="14" spans="1:12" ht="66.75" customHeight="1" x14ac:dyDescent="0.3">
      <c r="A14" s="17" t="s">
        <v>1</v>
      </c>
      <c r="B14" s="35" t="s">
        <v>2</v>
      </c>
      <c r="C14" s="36"/>
      <c r="D14" s="37"/>
      <c r="E14" s="34" t="s">
        <v>25</v>
      </c>
      <c r="F14" s="34"/>
      <c r="G14" s="34" t="s">
        <v>28</v>
      </c>
      <c r="H14" s="34"/>
      <c r="I14" s="34" t="s">
        <v>59</v>
      </c>
      <c r="J14" s="34"/>
    </row>
    <row r="15" spans="1:12" ht="18.75" x14ac:dyDescent="0.3">
      <c r="A15" s="17">
        <v>1</v>
      </c>
      <c r="B15" s="35" t="s">
        <v>4</v>
      </c>
      <c r="C15" s="36"/>
      <c r="D15" s="37"/>
      <c r="E15" s="34" t="s">
        <v>5</v>
      </c>
      <c r="F15" s="34"/>
      <c r="G15" s="34" t="s">
        <v>6</v>
      </c>
      <c r="H15" s="34"/>
      <c r="I15" s="34" t="s">
        <v>14</v>
      </c>
      <c r="J15" s="34"/>
    </row>
    <row r="16" spans="1:12" ht="61.5" customHeight="1" outlineLevel="1" x14ac:dyDescent="0.3">
      <c r="A16" s="3">
        <v>1</v>
      </c>
      <c r="B16" s="45" t="s">
        <v>54</v>
      </c>
      <c r="C16" s="45"/>
      <c r="D16" s="45"/>
      <c r="E16" s="44">
        <f>H42</f>
        <v>532830204.53999996</v>
      </c>
      <c r="F16" s="44"/>
      <c r="G16" s="44">
        <f>J42</f>
        <v>1087341864.9000001</v>
      </c>
      <c r="H16" s="44"/>
      <c r="I16" s="44">
        <f>L42</f>
        <v>542838743.69000006</v>
      </c>
      <c r="J16" s="44"/>
    </row>
    <row r="17" spans="1:12" ht="66.599999999999994" customHeight="1" outlineLevel="1" x14ac:dyDescent="0.3">
      <c r="A17" s="3">
        <v>2</v>
      </c>
      <c r="B17" s="39" t="s">
        <v>53</v>
      </c>
      <c r="C17" s="40"/>
      <c r="D17" s="41"/>
      <c r="E17" s="31">
        <f>H33</f>
        <v>42533750.509999998</v>
      </c>
      <c r="F17" s="32"/>
      <c r="G17" s="31">
        <f>J33</f>
        <v>90600</v>
      </c>
      <c r="H17" s="32"/>
      <c r="I17" s="31">
        <f>L33</f>
        <v>90600</v>
      </c>
      <c r="J17" s="32"/>
    </row>
    <row r="18" spans="1:12" ht="44.25" customHeight="1" outlineLevel="1" x14ac:dyDescent="0.3">
      <c r="A18" s="3">
        <v>3</v>
      </c>
      <c r="B18" s="39" t="s">
        <v>62</v>
      </c>
      <c r="C18" s="40"/>
      <c r="D18" s="41"/>
      <c r="E18" s="31">
        <f>H53</f>
        <v>22434523.91</v>
      </c>
      <c r="F18" s="32"/>
      <c r="G18" s="31">
        <f>J49</f>
        <v>0</v>
      </c>
      <c r="H18" s="32"/>
      <c r="I18" s="31">
        <f>L53</f>
        <v>0</v>
      </c>
      <c r="J18" s="32"/>
    </row>
    <row r="19" spans="1:12" ht="18.75" x14ac:dyDescent="0.3">
      <c r="A19" s="60" t="s">
        <v>0</v>
      </c>
      <c r="B19" s="61"/>
      <c r="C19" s="61"/>
      <c r="D19" s="62"/>
      <c r="E19" s="44">
        <f>SUM(E16:F18)</f>
        <v>597798478.95999992</v>
      </c>
      <c r="F19" s="44"/>
      <c r="G19" s="44">
        <f>SUM(G16:H18)</f>
        <v>1087432464.9000001</v>
      </c>
      <c r="H19" s="44"/>
      <c r="I19" s="44">
        <f>SUM(I16:J18)</f>
        <v>542929343.69000006</v>
      </c>
      <c r="J19" s="44"/>
    </row>
    <row r="20" spans="1:12" ht="15.75" customHeight="1" x14ac:dyDescent="0.3">
      <c r="A20" s="16"/>
      <c r="B20" s="16"/>
      <c r="C20" s="16"/>
      <c r="D20" s="16"/>
      <c r="E20" s="16"/>
    </row>
    <row r="21" spans="1:12" ht="18.75" x14ac:dyDescent="0.3">
      <c r="L21" s="9" t="s">
        <v>3</v>
      </c>
    </row>
    <row r="22" spans="1:12" ht="36.75" customHeight="1" x14ac:dyDescent="0.3">
      <c r="A22" s="38" t="s">
        <v>1</v>
      </c>
      <c r="B22" s="34" t="s">
        <v>58</v>
      </c>
      <c r="C22" s="34" t="s">
        <v>15</v>
      </c>
      <c r="D22" s="34"/>
      <c r="E22" s="34"/>
      <c r="F22" s="34"/>
      <c r="G22" s="34" t="s">
        <v>7</v>
      </c>
      <c r="H22" s="56" t="s">
        <v>27</v>
      </c>
      <c r="I22" s="57"/>
      <c r="J22" s="56" t="s">
        <v>29</v>
      </c>
      <c r="K22" s="57"/>
      <c r="L22" s="34" t="s">
        <v>42</v>
      </c>
    </row>
    <row r="23" spans="1:12" ht="59.25" customHeight="1" x14ac:dyDescent="0.3">
      <c r="A23" s="38"/>
      <c r="B23" s="34"/>
      <c r="C23" s="10" t="s">
        <v>16</v>
      </c>
      <c r="D23" s="10" t="s">
        <v>17</v>
      </c>
      <c r="E23" s="10" t="s">
        <v>18</v>
      </c>
      <c r="F23" s="10" t="s">
        <v>19</v>
      </c>
      <c r="G23" s="34"/>
      <c r="H23" s="58"/>
      <c r="I23" s="59"/>
      <c r="J23" s="58"/>
      <c r="K23" s="59"/>
      <c r="L23" s="34"/>
    </row>
    <row r="24" spans="1:12" ht="18.75" x14ac:dyDescent="0.3">
      <c r="A24" s="17">
        <v>1</v>
      </c>
      <c r="B24" s="15" t="s">
        <v>4</v>
      </c>
      <c r="C24" s="15" t="s">
        <v>5</v>
      </c>
      <c r="D24" s="15" t="s">
        <v>6</v>
      </c>
      <c r="E24" s="15" t="s">
        <v>14</v>
      </c>
      <c r="F24" s="3">
        <v>6</v>
      </c>
      <c r="G24" s="3">
        <v>7</v>
      </c>
      <c r="H24" s="63">
        <v>8</v>
      </c>
      <c r="I24" s="64"/>
      <c r="J24" s="35" t="s">
        <v>12</v>
      </c>
      <c r="K24" s="37"/>
      <c r="L24" s="15" t="s">
        <v>22</v>
      </c>
    </row>
    <row r="25" spans="1:12" ht="25.5" customHeight="1" x14ac:dyDescent="0.3">
      <c r="A25" s="17">
        <v>1</v>
      </c>
      <c r="B25" s="45" t="s">
        <v>8</v>
      </c>
      <c r="C25" s="45"/>
      <c r="D25" s="45"/>
      <c r="E25" s="45"/>
      <c r="F25" s="45"/>
      <c r="G25" s="45"/>
      <c r="H25" s="31">
        <f>H26+H27+H28</f>
        <v>597798478.96000004</v>
      </c>
      <c r="I25" s="32"/>
      <c r="J25" s="31">
        <f>J26+J27+J28</f>
        <v>1087432464.9000001</v>
      </c>
      <c r="K25" s="32"/>
      <c r="L25" s="14">
        <f>L26+L27+L28</f>
        <v>542929343.69000006</v>
      </c>
    </row>
    <row r="26" spans="1:12" ht="18.75" x14ac:dyDescent="0.3">
      <c r="A26" s="17">
        <v>2</v>
      </c>
      <c r="B26" s="18" t="s">
        <v>9</v>
      </c>
      <c r="C26" s="18"/>
      <c r="D26" s="15"/>
      <c r="E26" s="18"/>
      <c r="F26" s="18"/>
      <c r="G26" s="18"/>
      <c r="H26" s="44">
        <f>H30+H50</f>
        <v>68456113.459999993</v>
      </c>
      <c r="I26" s="49"/>
      <c r="J26" s="44">
        <f>J30+J50</f>
        <v>2561524.21</v>
      </c>
      <c r="K26" s="49"/>
      <c r="L26" s="14">
        <f>L30+L50</f>
        <v>90600</v>
      </c>
    </row>
    <row r="27" spans="1:12" ht="18.75" x14ac:dyDescent="0.3">
      <c r="A27" s="17">
        <v>3</v>
      </c>
      <c r="B27" s="18" t="s">
        <v>10</v>
      </c>
      <c r="C27" s="18"/>
      <c r="D27" s="15"/>
      <c r="E27" s="18"/>
      <c r="F27" s="18"/>
      <c r="G27" s="18"/>
      <c r="H27" s="44">
        <f>H31+H51</f>
        <v>502611308.5</v>
      </c>
      <c r="I27" s="44"/>
      <c r="J27" s="44">
        <f>J31+J51</f>
        <v>1060552740.6900001</v>
      </c>
      <c r="K27" s="44"/>
      <c r="L27" s="14">
        <f>L31+L51</f>
        <v>521013643.69</v>
      </c>
    </row>
    <row r="28" spans="1:12" ht="18.75" x14ac:dyDescent="0.3">
      <c r="A28" s="17">
        <v>4</v>
      </c>
      <c r="B28" s="18" t="s">
        <v>11</v>
      </c>
      <c r="C28" s="18"/>
      <c r="D28" s="15"/>
      <c r="E28" s="18"/>
      <c r="F28" s="18"/>
      <c r="G28" s="18"/>
      <c r="H28" s="44">
        <f>H32+H52</f>
        <v>26731057</v>
      </c>
      <c r="I28" s="44"/>
      <c r="J28" s="44">
        <f>J32+J52</f>
        <v>24318200</v>
      </c>
      <c r="K28" s="44"/>
      <c r="L28" s="14">
        <f>L32+L52</f>
        <v>21825100</v>
      </c>
    </row>
    <row r="29" spans="1:12" ht="37.5" x14ac:dyDescent="0.3">
      <c r="A29" s="17">
        <v>5</v>
      </c>
      <c r="B29" s="18" t="s">
        <v>43</v>
      </c>
      <c r="C29" s="15" t="s">
        <v>44</v>
      </c>
      <c r="D29" s="15"/>
      <c r="E29" s="18"/>
      <c r="F29" s="18"/>
      <c r="G29" s="18"/>
      <c r="H29" s="44">
        <f>H30+H31+H32</f>
        <v>575363955.04999995</v>
      </c>
      <c r="I29" s="44"/>
      <c r="J29" s="44">
        <f>J30+J31+J32</f>
        <v>1087432464.9000001</v>
      </c>
      <c r="K29" s="44"/>
      <c r="L29" s="14">
        <f>L30+L31+L32</f>
        <v>542929343.69000006</v>
      </c>
    </row>
    <row r="30" spans="1:12" ht="18.75" x14ac:dyDescent="0.3">
      <c r="A30" s="17">
        <v>6</v>
      </c>
      <c r="B30" s="18" t="s">
        <v>9</v>
      </c>
      <c r="C30" s="18"/>
      <c r="D30" s="15"/>
      <c r="E30" s="18"/>
      <c r="F30" s="18"/>
      <c r="G30" s="18"/>
      <c r="H30" s="44">
        <f>H34+H35+H37+108341.25+H47+H36+H38+H39+H48+H41</f>
        <v>46021589.549999997</v>
      </c>
      <c r="I30" s="44"/>
      <c r="J30" s="44">
        <f>J34+J35+J37+J40+J47+J36+J38+J39+J48</f>
        <v>2561524.21</v>
      </c>
      <c r="K30" s="44"/>
      <c r="L30" s="14">
        <f>L34+L35+L37+L40+L47</f>
        <v>90600</v>
      </c>
    </row>
    <row r="31" spans="1:12" ht="18.75" x14ac:dyDescent="0.3">
      <c r="A31" s="17">
        <v>7</v>
      </c>
      <c r="B31" s="18" t="s">
        <v>10</v>
      </c>
      <c r="C31" s="18"/>
      <c r="D31" s="15"/>
      <c r="E31" s="18"/>
      <c r="F31" s="18"/>
      <c r="G31" s="18"/>
      <c r="H31" s="44">
        <f>H43+H45+H46+9729188.42+13166043</f>
        <v>502611308.5</v>
      </c>
      <c r="I31" s="49"/>
      <c r="J31" s="44">
        <f>J43+J45+J46+13679000</f>
        <v>1060552740.6900001</v>
      </c>
      <c r="K31" s="49"/>
      <c r="L31" s="14">
        <f>L43+L45+L46+13953800</f>
        <v>521013643.69</v>
      </c>
    </row>
    <row r="32" spans="1:12" ht="18.75" x14ac:dyDescent="0.3">
      <c r="A32" s="17">
        <v>8</v>
      </c>
      <c r="B32" s="18" t="s">
        <v>11</v>
      </c>
      <c r="C32" s="18"/>
      <c r="D32" s="15"/>
      <c r="E32" s="18"/>
      <c r="F32" s="18"/>
      <c r="G32" s="18"/>
      <c r="H32" s="44">
        <v>26731057</v>
      </c>
      <c r="I32" s="49"/>
      <c r="J32" s="44">
        <v>24318200</v>
      </c>
      <c r="K32" s="49"/>
      <c r="L32" s="14">
        <v>21825100</v>
      </c>
    </row>
    <row r="33" spans="1:12" ht="102" customHeight="1" x14ac:dyDescent="0.3">
      <c r="A33" s="17">
        <v>9</v>
      </c>
      <c r="B33" s="18" t="s">
        <v>53</v>
      </c>
      <c r="C33" s="18"/>
      <c r="D33" s="15"/>
      <c r="E33" s="15" t="s">
        <v>20</v>
      </c>
      <c r="F33" s="18"/>
      <c r="G33" s="18"/>
      <c r="H33" s="44">
        <f>H34+H35+H37+H40+H38+H39+H36+H41</f>
        <v>42533750.509999998</v>
      </c>
      <c r="I33" s="44"/>
      <c r="J33" s="44">
        <f>J34+J35+J37+J40+J38+J39</f>
        <v>90600</v>
      </c>
      <c r="K33" s="44"/>
      <c r="L33" s="14">
        <f>L34+L35+L37+L40</f>
        <v>90600</v>
      </c>
    </row>
    <row r="34" spans="1:12" ht="80.25" customHeight="1" x14ac:dyDescent="0.3">
      <c r="A34" s="17">
        <v>10</v>
      </c>
      <c r="B34" s="18" t="s">
        <v>35</v>
      </c>
      <c r="C34" s="15" t="s">
        <v>44</v>
      </c>
      <c r="D34" s="15" t="s">
        <v>24</v>
      </c>
      <c r="E34" s="15" t="s">
        <v>33</v>
      </c>
      <c r="F34" s="15" t="s">
        <v>13</v>
      </c>
      <c r="G34" s="15" t="s">
        <v>32</v>
      </c>
      <c r="H34" s="44">
        <v>5002196.66</v>
      </c>
      <c r="I34" s="44"/>
      <c r="J34" s="44">
        <v>0</v>
      </c>
      <c r="K34" s="44"/>
      <c r="L34" s="14">
        <v>0</v>
      </c>
    </row>
    <row r="35" spans="1:12" ht="93.75" x14ac:dyDescent="0.3">
      <c r="A35" s="17">
        <v>11</v>
      </c>
      <c r="B35" s="18" t="s">
        <v>36</v>
      </c>
      <c r="C35" s="15" t="s">
        <v>44</v>
      </c>
      <c r="D35" s="15" t="s">
        <v>24</v>
      </c>
      <c r="E35" s="15" t="s">
        <v>33</v>
      </c>
      <c r="F35" s="15" t="s">
        <v>13</v>
      </c>
      <c r="G35" s="15" t="s">
        <v>32</v>
      </c>
      <c r="H35" s="31">
        <v>5868035.0300000003</v>
      </c>
      <c r="I35" s="32"/>
      <c r="J35" s="31">
        <v>0</v>
      </c>
      <c r="K35" s="32"/>
      <c r="L35" s="14">
        <v>0</v>
      </c>
    </row>
    <row r="36" spans="1:12" ht="75" x14ac:dyDescent="0.3">
      <c r="A36" s="17">
        <v>12</v>
      </c>
      <c r="B36" s="18" t="s">
        <v>71</v>
      </c>
      <c r="C36" s="15" t="s">
        <v>44</v>
      </c>
      <c r="D36" s="15" t="s">
        <v>24</v>
      </c>
      <c r="E36" s="15" t="s">
        <v>70</v>
      </c>
      <c r="F36" s="15" t="s">
        <v>13</v>
      </c>
      <c r="G36" s="15" t="s">
        <v>32</v>
      </c>
      <c r="H36" s="31">
        <v>1315739.8799999999</v>
      </c>
      <c r="I36" s="32"/>
      <c r="J36" s="31">
        <v>0</v>
      </c>
      <c r="K36" s="32"/>
      <c r="L36" s="14">
        <v>0</v>
      </c>
    </row>
    <row r="37" spans="1:12" ht="56.25" customHeight="1" x14ac:dyDescent="0.3">
      <c r="A37" s="50">
        <v>13</v>
      </c>
      <c r="B37" s="46" t="s">
        <v>26</v>
      </c>
      <c r="C37" s="15" t="s">
        <v>44</v>
      </c>
      <c r="D37" s="15" t="s">
        <v>24</v>
      </c>
      <c r="E37" s="15" t="s">
        <v>34</v>
      </c>
      <c r="F37" s="15" t="s">
        <v>13</v>
      </c>
      <c r="G37" s="15" t="s">
        <v>32</v>
      </c>
      <c r="H37" s="44">
        <v>427343.71</v>
      </c>
      <c r="I37" s="44"/>
      <c r="J37" s="44">
        <v>0</v>
      </c>
      <c r="K37" s="44"/>
      <c r="L37" s="14">
        <v>0</v>
      </c>
    </row>
    <row r="38" spans="1:12" ht="18.75" x14ac:dyDescent="0.3">
      <c r="A38" s="51"/>
      <c r="B38" s="47"/>
      <c r="C38" s="15" t="s">
        <v>44</v>
      </c>
      <c r="D38" s="15" t="s">
        <v>24</v>
      </c>
      <c r="E38" s="15" t="s">
        <v>68</v>
      </c>
      <c r="F38" s="15" t="s">
        <v>13</v>
      </c>
      <c r="G38" s="15" t="s">
        <v>32</v>
      </c>
      <c r="H38" s="31">
        <v>82979.360000000001</v>
      </c>
      <c r="I38" s="32"/>
      <c r="J38" s="31">
        <v>0</v>
      </c>
      <c r="K38" s="32"/>
      <c r="L38" s="14">
        <v>0</v>
      </c>
    </row>
    <row r="39" spans="1:12" ht="18.75" x14ac:dyDescent="0.3">
      <c r="A39" s="52"/>
      <c r="B39" s="48"/>
      <c r="C39" s="15" t="s">
        <v>44</v>
      </c>
      <c r="D39" s="15" t="s">
        <v>24</v>
      </c>
      <c r="E39" s="15" t="s">
        <v>69</v>
      </c>
      <c r="F39" s="15" t="s">
        <v>13</v>
      </c>
      <c r="G39" s="15" t="s">
        <v>32</v>
      </c>
      <c r="H39" s="31">
        <v>62000</v>
      </c>
      <c r="I39" s="32"/>
      <c r="J39" s="31">
        <v>0</v>
      </c>
      <c r="K39" s="32"/>
      <c r="L39" s="14">
        <v>0</v>
      </c>
    </row>
    <row r="40" spans="1:12" ht="93.75" x14ac:dyDescent="0.3">
      <c r="A40" s="17">
        <v>14</v>
      </c>
      <c r="B40" s="21" t="s">
        <v>45</v>
      </c>
      <c r="C40" s="22">
        <v>731</v>
      </c>
      <c r="D40" s="26" t="s">
        <v>66</v>
      </c>
      <c r="E40" s="28" t="s">
        <v>67</v>
      </c>
      <c r="F40" s="26" t="s">
        <v>13</v>
      </c>
      <c r="G40" s="28" t="s">
        <v>46</v>
      </c>
      <c r="H40" s="73">
        <f>108341.25+9729188.42</f>
        <v>9837529.6699999999</v>
      </c>
      <c r="I40" s="74"/>
      <c r="J40" s="75">
        <v>90600</v>
      </c>
      <c r="K40" s="75"/>
      <c r="L40" s="29">
        <v>90600</v>
      </c>
    </row>
    <row r="41" spans="1:12" ht="18.75" x14ac:dyDescent="0.3">
      <c r="A41" s="17"/>
      <c r="B41" s="21" t="s">
        <v>74</v>
      </c>
      <c r="C41" s="2">
        <v>731</v>
      </c>
      <c r="D41" s="15" t="s">
        <v>75</v>
      </c>
      <c r="E41" s="15" t="s">
        <v>76</v>
      </c>
      <c r="F41" s="15" t="s">
        <v>13</v>
      </c>
      <c r="G41" s="15" t="s">
        <v>32</v>
      </c>
      <c r="H41" s="31">
        <v>19937926.199999999</v>
      </c>
      <c r="I41" s="32"/>
      <c r="J41" s="31">
        <v>0</v>
      </c>
      <c r="K41" s="32"/>
      <c r="L41" s="14">
        <v>0</v>
      </c>
    </row>
    <row r="42" spans="1:12" ht="93" customHeight="1" x14ac:dyDescent="0.3">
      <c r="A42" s="17">
        <v>15</v>
      </c>
      <c r="B42" s="1" t="s">
        <v>54</v>
      </c>
      <c r="C42" s="15"/>
      <c r="D42" s="15"/>
      <c r="E42" s="13" t="s">
        <v>21</v>
      </c>
      <c r="F42" s="2"/>
      <c r="G42" s="17"/>
      <c r="H42" s="44">
        <f>H43+H45+H46+H47+H44+H48</f>
        <v>532830204.53999996</v>
      </c>
      <c r="I42" s="44"/>
      <c r="J42" s="44">
        <f>J43+J45+J46+J47+J44+J48</f>
        <v>1087341864.9000001</v>
      </c>
      <c r="K42" s="44"/>
      <c r="L42" s="14">
        <f>L43+L45+L46+L47+L44+L48</f>
        <v>542838743.69000006</v>
      </c>
    </row>
    <row r="43" spans="1:12" ht="115.5" customHeight="1" x14ac:dyDescent="0.3">
      <c r="A43" s="17">
        <v>16</v>
      </c>
      <c r="B43" s="42" t="s">
        <v>30</v>
      </c>
      <c r="C43" s="15" t="s">
        <v>44</v>
      </c>
      <c r="D43" s="15" t="s">
        <v>37</v>
      </c>
      <c r="E43" s="15" t="s">
        <v>31</v>
      </c>
      <c r="F43" s="2">
        <v>410</v>
      </c>
      <c r="G43" s="17" t="s">
        <v>47</v>
      </c>
      <c r="H43" s="44">
        <v>111711900</v>
      </c>
      <c r="I43" s="44"/>
      <c r="J43" s="44">
        <v>106392200</v>
      </c>
      <c r="K43" s="44"/>
      <c r="L43" s="14">
        <v>100181000</v>
      </c>
    </row>
    <row r="44" spans="1:12" ht="85.5" customHeight="1" x14ac:dyDescent="0.3">
      <c r="A44" s="27">
        <v>17</v>
      </c>
      <c r="B44" s="43"/>
      <c r="C44" s="15" t="s">
        <v>44</v>
      </c>
      <c r="D44" s="15" t="s">
        <v>37</v>
      </c>
      <c r="E44" s="15" t="s">
        <v>64</v>
      </c>
      <c r="F44" s="2">
        <v>410</v>
      </c>
      <c r="G44" s="17" t="s">
        <v>47</v>
      </c>
      <c r="H44" s="31">
        <v>39897100</v>
      </c>
      <c r="I44" s="32"/>
      <c r="J44" s="31">
        <v>37997200</v>
      </c>
      <c r="K44" s="32"/>
      <c r="L44" s="14">
        <v>35778900</v>
      </c>
    </row>
    <row r="45" spans="1:12" ht="18.75" customHeight="1" x14ac:dyDescent="0.3">
      <c r="A45" s="50">
        <v>18</v>
      </c>
      <c r="B45" s="53" t="s">
        <v>61</v>
      </c>
      <c r="C45" s="65" t="s">
        <v>44</v>
      </c>
      <c r="D45" s="65" t="s">
        <v>48</v>
      </c>
      <c r="E45" s="15" t="s">
        <v>49</v>
      </c>
      <c r="F45" s="68">
        <v>410</v>
      </c>
      <c r="G45" s="50" t="s">
        <v>52</v>
      </c>
      <c r="H45" s="31">
        <v>128250139.89</v>
      </c>
      <c r="I45" s="32"/>
      <c r="J45" s="31">
        <v>0</v>
      </c>
      <c r="K45" s="32"/>
      <c r="L45" s="14">
        <v>0</v>
      </c>
    </row>
    <row r="46" spans="1:12" ht="18.75" x14ac:dyDescent="0.3">
      <c r="A46" s="51"/>
      <c r="B46" s="54"/>
      <c r="C46" s="66"/>
      <c r="D46" s="66"/>
      <c r="E46" s="15" t="s">
        <v>50</v>
      </c>
      <c r="F46" s="69"/>
      <c r="G46" s="51"/>
      <c r="H46" s="31">
        <v>239754037.19</v>
      </c>
      <c r="I46" s="32"/>
      <c r="J46" s="31">
        <v>940481540.69000006</v>
      </c>
      <c r="K46" s="32"/>
      <c r="L46" s="14">
        <v>406878843.69</v>
      </c>
    </row>
    <row r="47" spans="1:12" ht="18.75" x14ac:dyDescent="0.3">
      <c r="A47" s="51"/>
      <c r="B47" s="54"/>
      <c r="C47" s="67"/>
      <c r="D47" s="67"/>
      <c r="E47" s="15" t="s">
        <v>51</v>
      </c>
      <c r="F47" s="70"/>
      <c r="G47" s="52"/>
      <c r="H47" s="44">
        <v>13217027.460000001</v>
      </c>
      <c r="I47" s="44"/>
      <c r="J47" s="44">
        <v>0</v>
      </c>
      <c r="K47" s="44"/>
      <c r="L47" s="14">
        <v>0</v>
      </c>
    </row>
    <row r="48" spans="1:12" ht="18.75" x14ac:dyDescent="0.3">
      <c r="A48" s="52"/>
      <c r="B48" s="55"/>
      <c r="C48" s="25" t="s">
        <v>44</v>
      </c>
      <c r="D48" s="25" t="s">
        <v>48</v>
      </c>
      <c r="E48" s="15" t="s">
        <v>65</v>
      </c>
      <c r="F48" s="23">
        <v>410</v>
      </c>
      <c r="G48" s="24"/>
      <c r="H48" s="31"/>
      <c r="I48" s="32"/>
      <c r="J48" s="31">
        <v>2470924.21</v>
      </c>
      <c r="K48" s="32"/>
      <c r="L48" s="14"/>
    </row>
    <row r="49" spans="1:12" ht="63.75" customHeight="1" x14ac:dyDescent="0.3">
      <c r="A49" s="17">
        <v>19</v>
      </c>
      <c r="B49" s="12" t="s">
        <v>60</v>
      </c>
      <c r="C49" s="2">
        <v>733</v>
      </c>
      <c r="D49" s="4"/>
      <c r="E49" s="14"/>
      <c r="F49" s="3"/>
      <c r="G49" s="3"/>
      <c r="H49" s="44">
        <f>H50+H51+H52</f>
        <v>22434523.91</v>
      </c>
      <c r="I49" s="44"/>
      <c r="J49" s="44">
        <f>J50+J51+J52</f>
        <v>0</v>
      </c>
      <c r="K49" s="44"/>
      <c r="L49" s="14">
        <f t="shared" ref="L49" si="0">L50+L51+L52</f>
        <v>0</v>
      </c>
    </row>
    <row r="50" spans="1:12" ht="18.75" customHeight="1" x14ac:dyDescent="0.3">
      <c r="A50" s="17">
        <v>20</v>
      </c>
      <c r="B50" s="18" t="s">
        <v>9</v>
      </c>
      <c r="C50" s="4"/>
      <c r="D50" s="4"/>
      <c r="E50" s="14"/>
      <c r="F50" s="3"/>
      <c r="G50" s="3"/>
      <c r="H50" s="44">
        <f>H53</f>
        <v>22434523.91</v>
      </c>
      <c r="I50" s="44"/>
      <c r="J50" s="44">
        <f>J53</f>
        <v>0</v>
      </c>
      <c r="K50" s="44"/>
      <c r="L50" s="14">
        <f>L53</f>
        <v>0</v>
      </c>
    </row>
    <row r="51" spans="1:12" ht="18.75" customHeight="1" x14ac:dyDescent="0.3">
      <c r="A51" s="17">
        <v>21</v>
      </c>
      <c r="B51" s="18" t="s">
        <v>10</v>
      </c>
      <c r="C51" s="4"/>
      <c r="D51" s="4"/>
      <c r="E51" s="14"/>
      <c r="F51" s="3"/>
      <c r="G51" s="3"/>
      <c r="H51" s="44">
        <v>0</v>
      </c>
      <c r="I51" s="44"/>
      <c r="J51" s="44">
        <v>0</v>
      </c>
      <c r="K51" s="44"/>
      <c r="L51" s="14">
        <v>0</v>
      </c>
    </row>
    <row r="52" spans="1:12" ht="18.75" customHeight="1" x14ac:dyDescent="0.3">
      <c r="A52" s="17">
        <v>22</v>
      </c>
      <c r="B52" s="18" t="s">
        <v>11</v>
      </c>
      <c r="C52" s="4"/>
      <c r="D52" s="4"/>
      <c r="E52" s="14"/>
      <c r="F52" s="3"/>
      <c r="G52" s="3"/>
      <c r="H52" s="44">
        <v>0</v>
      </c>
      <c r="I52" s="44"/>
      <c r="J52" s="44">
        <v>0</v>
      </c>
      <c r="K52" s="44"/>
      <c r="L52" s="14">
        <v>0</v>
      </c>
    </row>
    <row r="53" spans="1:12" ht="64.5" customHeight="1" x14ac:dyDescent="0.3">
      <c r="A53" s="17">
        <v>23</v>
      </c>
      <c r="B53" s="18" t="s">
        <v>55</v>
      </c>
      <c r="C53" s="19"/>
      <c r="D53" s="20"/>
      <c r="E53" s="15" t="s">
        <v>38</v>
      </c>
      <c r="F53" s="19"/>
      <c r="G53" s="19"/>
      <c r="H53" s="44">
        <f>H54+H55</f>
        <v>22434523.91</v>
      </c>
      <c r="I53" s="44"/>
      <c r="J53" s="44">
        <v>0</v>
      </c>
      <c r="K53" s="44"/>
      <c r="L53" s="14">
        <v>0</v>
      </c>
    </row>
    <row r="54" spans="1:12" ht="45.75" customHeight="1" x14ac:dyDescent="0.3">
      <c r="A54" s="17">
        <v>24</v>
      </c>
      <c r="B54" s="18" t="s">
        <v>57</v>
      </c>
      <c r="C54" s="3">
        <v>733</v>
      </c>
      <c r="D54" s="13" t="s">
        <v>39</v>
      </c>
      <c r="E54" s="15" t="s">
        <v>56</v>
      </c>
      <c r="F54" s="3">
        <v>460</v>
      </c>
      <c r="G54" s="2">
        <v>2026</v>
      </c>
      <c r="H54" s="44">
        <v>19966300</v>
      </c>
      <c r="I54" s="44">
        <v>651359.64</v>
      </c>
      <c r="J54" s="44">
        <v>0</v>
      </c>
      <c r="K54" s="44"/>
      <c r="L54" s="14">
        <v>0</v>
      </c>
    </row>
    <row r="55" spans="1:12" ht="37.5" x14ac:dyDescent="0.3">
      <c r="A55" s="17">
        <v>25</v>
      </c>
      <c r="B55" s="18" t="s">
        <v>73</v>
      </c>
      <c r="C55" s="3">
        <v>733</v>
      </c>
      <c r="D55" s="13" t="s">
        <v>39</v>
      </c>
      <c r="E55" s="15" t="s">
        <v>72</v>
      </c>
      <c r="F55" s="3">
        <v>460</v>
      </c>
      <c r="G55" s="2">
        <v>2026</v>
      </c>
      <c r="H55" s="44">
        <v>2468223.91</v>
      </c>
      <c r="I55" s="44"/>
      <c r="J55" s="71"/>
      <c r="K55" s="72"/>
      <c r="L55" s="19"/>
    </row>
  </sheetData>
  <mergeCells count="108">
    <mergeCell ref="H55:I55"/>
    <mergeCell ref="J55:K55"/>
    <mergeCell ref="H40:I40"/>
    <mergeCell ref="J42:K42"/>
    <mergeCell ref="H45:I45"/>
    <mergeCell ref="J45:K45"/>
    <mergeCell ref="H42:I42"/>
    <mergeCell ref="J40:K40"/>
    <mergeCell ref="H48:I48"/>
    <mergeCell ref="J48:K48"/>
    <mergeCell ref="H54:I54"/>
    <mergeCell ref="J54:K54"/>
    <mergeCell ref="H51:I51"/>
    <mergeCell ref="J51:K51"/>
    <mergeCell ref="H52:I52"/>
    <mergeCell ref="J52:K52"/>
    <mergeCell ref="H53:I53"/>
    <mergeCell ref="J53:K53"/>
    <mergeCell ref="C45:C47"/>
    <mergeCell ref="H49:I49"/>
    <mergeCell ref="J49:K49"/>
    <mergeCell ref="H50:I50"/>
    <mergeCell ref="J50:K50"/>
    <mergeCell ref="H47:I47"/>
    <mergeCell ref="J47:K47"/>
    <mergeCell ref="E16:F16"/>
    <mergeCell ref="G19:H19"/>
    <mergeCell ref="G22:G23"/>
    <mergeCell ref="F45:F47"/>
    <mergeCell ref="G45:G47"/>
    <mergeCell ref="H46:I46"/>
    <mergeCell ref="J46:K46"/>
    <mergeCell ref="H34:I34"/>
    <mergeCell ref="J34:K34"/>
    <mergeCell ref="H37:I37"/>
    <mergeCell ref="J36:K36"/>
    <mergeCell ref="D45:D47"/>
    <mergeCell ref="H36:I36"/>
    <mergeCell ref="H41:I41"/>
    <mergeCell ref="J41:K41"/>
    <mergeCell ref="A45:A48"/>
    <mergeCell ref="B45:B48"/>
    <mergeCell ref="A37:A39"/>
    <mergeCell ref="G16:H16"/>
    <mergeCell ref="L22:L23"/>
    <mergeCell ref="J22:K23"/>
    <mergeCell ref="B25:G25"/>
    <mergeCell ref="B22:B23"/>
    <mergeCell ref="E19:F19"/>
    <mergeCell ref="C22:F22"/>
    <mergeCell ref="E17:F17"/>
    <mergeCell ref="A19:D19"/>
    <mergeCell ref="H24:I24"/>
    <mergeCell ref="H25:I25"/>
    <mergeCell ref="J28:K28"/>
    <mergeCell ref="J24:K24"/>
    <mergeCell ref="I18:J18"/>
    <mergeCell ref="I17:J17"/>
    <mergeCell ref="H26:I26"/>
    <mergeCell ref="H27:I27"/>
    <mergeCell ref="H22:I23"/>
    <mergeCell ref="I19:J19"/>
    <mergeCell ref="J37:K37"/>
    <mergeCell ref="J32:K32"/>
    <mergeCell ref="B43:B44"/>
    <mergeCell ref="H44:I44"/>
    <mergeCell ref="J44:K44"/>
    <mergeCell ref="H43:I43"/>
    <mergeCell ref="J43:K43"/>
    <mergeCell ref="H30:I30"/>
    <mergeCell ref="I16:J16"/>
    <mergeCell ref="B16:D16"/>
    <mergeCell ref="B17:D17"/>
    <mergeCell ref="B37:B39"/>
    <mergeCell ref="H35:I35"/>
    <mergeCell ref="J35:K35"/>
    <mergeCell ref="H32:I32"/>
    <mergeCell ref="J33:K33"/>
    <mergeCell ref="H33:I33"/>
    <mergeCell ref="J30:K30"/>
    <mergeCell ref="J25:K25"/>
    <mergeCell ref="J27:K27"/>
    <mergeCell ref="H31:I31"/>
    <mergeCell ref="J31:K31"/>
    <mergeCell ref="H28:I28"/>
    <mergeCell ref="J29:K29"/>
    <mergeCell ref="H29:I29"/>
    <mergeCell ref="J26:K26"/>
    <mergeCell ref="H2:K2"/>
    <mergeCell ref="J38:K38"/>
    <mergeCell ref="J39:K39"/>
    <mergeCell ref="H38:I38"/>
    <mergeCell ref="H39:I39"/>
    <mergeCell ref="H6:K6"/>
    <mergeCell ref="A11:L11"/>
    <mergeCell ref="G14:H14"/>
    <mergeCell ref="E14:F14"/>
    <mergeCell ref="B14:D14"/>
    <mergeCell ref="B15:D15"/>
    <mergeCell ref="I14:J14"/>
    <mergeCell ref="I15:J15"/>
    <mergeCell ref="A22:A23"/>
    <mergeCell ref="G15:H15"/>
    <mergeCell ref="E15:F15"/>
    <mergeCell ref="B18:D18"/>
    <mergeCell ref="E18:F18"/>
    <mergeCell ref="G18:H18"/>
    <mergeCell ref="G17:H17"/>
  </mergeCells>
  <phoneticPr fontId="0" type="noConversion"/>
  <pageMargins left="1.1811023622047245" right="0.59055118110236227" top="0.78740157480314965" bottom="0.78740157480314965" header="0.51181102362204722" footer="0.51181102362204722"/>
  <pageSetup paperSize="9" scale="48" fitToHeight="9" orientation="portrait" useFirstPageNumber="1" r:id="rId1"/>
  <headerFooter alignWithMargins="0">
    <oddHeader>&amp;C&amp;"Times New Roman,обычный"&amp;12&amp;P</oddHeader>
    <oddFooter>&amp;Я</oddFooter>
  </headerFooter>
  <rowBreaks count="1" manualBreakCount="1">
    <brk id="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КАИП</vt:lpstr>
      <vt:lpstr>КАИП!Заголовки_для_печати</vt:lpstr>
      <vt:lpstr>КАИП!Область_печати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2026-03-18T08:09:06Z</cp:lastPrinted>
  <dcterms:created xsi:type="dcterms:W3CDTF">2002-03-11T10:22:12Z</dcterms:created>
  <dcterms:modified xsi:type="dcterms:W3CDTF">2026-07-02T02:33:01Z</dcterms:modified>
</cp:coreProperties>
</file>