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showInkAnnotation="0" defaultThemeVersion="124226"/>
  <bookViews>
    <workbookView xWindow="-120" yWindow="-120" windowWidth="29040" windowHeight="15840"/>
  </bookViews>
  <sheets>
    <sheet name="приложение 4" sheetId="6" r:id="rId1"/>
  </sheets>
  <externalReferences>
    <externalReference r:id="rId2"/>
  </externalReferences>
  <definedNames>
    <definedName name="_xlnm._FilterDatabase" localSheetId="0" hidden="1">'приложение 4'!$A$3:$D$4</definedName>
    <definedName name="_xlnm.Print_Area" localSheetId="0">'приложение 4'!$A$1:$F$4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6" i="6" l="1"/>
  <c r="D15" i="6"/>
  <c r="C15" i="6"/>
  <c r="B15" i="6"/>
  <c r="H14" i="6"/>
  <c r="G14" i="6"/>
  <c r="F14" i="6"/>
  <c r="E14" i="6"/>
  <c r="H13" i="6"/>
  <c r="G13" i="6"/>
  <c r="F13" i="6"/>
  <c r="E13" i="6"/>
  <c r="H12" i="6"/>
  <c r="G12" i="6"/>
  <c r="F12" i="6"/>
  <c r="E12" i="6"/>
  <c r="H11" i="6"/>
  <c r="G11" i="6"/>
  <c r="F11" i="6"/>
  <c r="E11" i="6"/>
  <c r="H10" i="6"/>
  <c r="G10" i="6"/>
  <c r="F10" i="6"/>
  <c r="E10" i="6"/>
  <c r="H9" i="6"/>
  <c r="G9" i="6"/>
  <c r="F9" i="6"/>
  <c r="E9" i="6"/>
  <c r="H15" i="6" l="1"/>
  <c r="G15" i="6"/>
  <c r="E15" i="6"/>
  <c r="F15" i="6"/>
</calcChain>
</file>

<file path=xl/sharedStrings.xml><?xml version="1.0" encoding="utf-8"?>
<sst xmlns="http://schemas.openxmlformats.org/spreadsheetml/2006/main" count="23" uniqueCount="23">
  <si>
    <t>тыс. руб.</t>
  </si>
  <si>
    <t>План 
на 2025 год</t>
  </si>
  <si>
    <t>Непрограммные расходы отдельных органов исполнительной власти</t>
  </si>
  <si>
    <t>Непрограммные расходы по переданным полномочиям органов исполнительной власти</t>
  </si>
  <si>
    <t>Наименование муниципальных программ и непрограммных мероприятий</t>
  </si>
  <si>
    <t>Первонач. план 
на 2025 год</t>
  </si>
  <si>
    <t>Исполнено за  
2025 года</t>
  </si>
  <si>
    <t>Отклонение от плана</t>
  </si>
  <si>
    <t>в тыс. руб.</t>
  </si>
  <si>
    <t>%</t>
  </si>
  <si>
    <t>от первоначального плана 2025            (гр.4 - гр.2)</t>
  </si>
  <si>
    <t>от плана с учетом изменений                       (гр.4- гр.3)</t>
  </si>
  <si>
    <t>от первоначального плана 2025            (гр.4/гр.2)</t>
  </si>
  <si>
    <t>от плана с учетом изменений                    (гр.4/гр.3)</t>
  </si>
  <si>
    <t xml:space="preserve">"Благоустройство территории Большеулуйского сельсовета" </t>
  </si>
  <si>
    <t>"О мерах противодействию терроризму и экстремизму и чрезвычайных ситуаций на территории Большеулуйского сельсовета"</t>
  </si>
  <si>
    <t>"Содержание и сохранение муниципального имущества Большеулуйского сельсовета"</t>
  </si>
  <si>
    <t>Непрограммные расходы представительных органов власти</t>
  </si>
  <si>
    <t>Всего расходов</t>
  </si>
  <si>
    <t>Превышение доходов над расходами 
(профицит +) или (дефицит -)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</si>
  <si>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</si>
  <si>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Исполнение бюджета Большеулуйского сельсовета Большеулуйского района по расходам в разрезе муниципальных программ сельсовета и непрограммных расходов за 2025 год
</t>
  </si>
  <si>
    <t xml:space="preserve">Приложение № 4                                                                               
к  решению Ачинского окружного Совета депутатов        от 29.05.2026  №13-197р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</si>
</sst>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?"/>
  </numFmts>
  <fonts count="6" x14ac:knownFonts="1">
    <font>
      <sz val="10"/>
      <name val="Arial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wrapText="1"/>
    </xf>
    <xf numFmtId="165" fontId="1" fillId="2" borderId="2" xfId="0" applyNumberFormat="1" applyFont="1" applyFill="1" applyBorder="1" applyAlignment="1">
      <alignment horizontal="left" vertical="center" wrapText="1"/>
    </xf>
    <xf numFmtId="164" fontId="1" fillId="0" borderId="4" xfId="0" applyNumberFormat="1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/>
    </xf>
    <xf numFmtId="164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38" fontId="2" fillId="3" borderId="2" xfId="0" applyNumberFormat="1" applyFont="1" applyFill="1" applyBorder="1" applyAlignment="1">
      <alignment horizontal="left" vertical="center" wrapText="1"/>
    </xf>
    <xf numFmtId="164" fontId="2" fillId="3" borderId="2" xfId="0" applyNumberFormat="1" applyFont="1" applyFill="1" applyBorder="1" applyAlignment="1">
      <alignment horizontal="center" vertical="center" wrapText="1"/>
    </xf>
    <xf numFmtId="164" fontId="2" fillId="3" borderId="2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" fontId="1" fillId="0" borderId="0" xfId="0" applyNumberFormat="1" applyFont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00B485"/>
      <color rgb="FF00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25/&#1054;&#1090;&#1095;&#1077;&#1090;%20&#1086;&#1073;%20&#1080;&#1089;&#1087;&#1086;&#1083;&#1085;&#1077;&#1085;&#1080;&#1080;%20&#1079;&#1072;%202025%20&#1075;&#1086;&#1076;%20&#1087;&#1086;%20&#1089;&#1077;&#1083;&#1100;&#1089;&#1082;&#1080;&#1084;%20&#1087;&#1086;&#1089;&#1077;&#1083;&#1077;&#1085;&#1080;&#1103;&#1084;/&#1057;&#1077;&#1083;&#1100;&#1089;&#1086;&#1074;&#1077;&#1090;&#1099;%20&#1041;-&#1059;&#1083;&#1091;&#1081;&#1089;&#1082;&#1086;&#1075;&#1086;%20&#1088;&#1072;&#1081;&#1086;&#1085;&#1072;/&#1041;&#1086;&#1083;&#1100;&#1096;&#1077;&#1091;&#1083;&#1091;&#1081;&#1089;&#1082;&#1080;&#1081;/&#1055;&#1088;&#1080;&#1083;.%201,%203%20-%20&#1080;&#1089;&#1087;&#1086;&#1083;&#1085;&#1077;&#1085;&#1080;&#1077;%20&#1076;&#1086;&#1093;&#1086;&#1076;&#1086;&#1074;%20&#1080;%20&#1088;&#1072;&#1089;&#1093;&#1086;&#1076;&#1086;&#1074;%20&#1087;&#1086;%20&#1087;&#1088;&#1086;&#1075;&#1088;&#1072;&#1084;&#1084;&#1072;&#1084;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ходы"/>
      <sheetName val="Доходы"/>
    </sheetNames>
    <sheetDataSet>
      <sheetData sheetId="0">
        <row r="19">
          <cell r="B19">
            <v>54262.200000000004</v>
          </cell>
        </row>
      </sheetData>
      <sheetData sheetId="1">
        <row r="28">
          <cell r="B28">
            <v>54262.19999999999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6"/>
  <sheetViews>
    <sheetView tabSelected="1" zoomScaleNormal="100" zoomScaleSheetLayoutView="90" workbookViewId="0">
      <selection activeCell="G3" sqref="G3"/>
    </sheetView>
  </sheetViews>
  <sheetFormatPr defaultColWidth="9.140625" defaultRowHeight="15.75" x14ac:dyDescent="0.2"/>
  <cols>
    <col min="1" max="1" width="38.7109375" style="2" customWidth="1"/>
    <col min="2" max="2" width="14.140625" style="2" customWidth="1"/>
    <col min="3" max="3" width="15.7109375" style="3" customWidth="1"/>
    <col min="4" max="4" width="16.7109375" style="3" customWidth="1"/>
    <col min="5" max="5" width="18.42578125" style="3" customWidth="1"/>
    <col min="6" max="6" width="20.5703125" style="3" customWidth="1"/>
    <col min="7" max="7" width="13.42578125" style="3" customWidth="1"/>
    <col min="8" max="8" width="11.7109375" style="3" customWidth="1"/>
    <col min="9" max="16384" width="9.140625" style="3"/>
  </cols>
  <sheetData>
    <row r="1" spans="1:8" ht="56.25" customHeight="1" x14ac:dyDescent="0.2">
      <c r="D1" s="30" t="s">
        <v>22</v>
      </c>
      <c r="E1" s="30"/>
      <c r="F1" s="30"/>
    </row>
    <row r="2" spans="1:8" x14ac:dyDescent="0.2">
      <c r="D2" s="30"/>
      <c r="E2" s="30"/>
      <c r="F2" s="30"/>
    </row>
    <row r="3" spans="1:8" s="4" customFormat="1" ht="76.5" customHeight="1" x14ac:dyDescent="0.2">
      <c r="A3" s="21" t="s">
        <v>21</v>
      </c>
      <c r="B3" s="22"/>
      <c r="C3" s="22"/>
      <c r="D3" s="22"/>
      <c r="E3" s="22"/>
      <c r="F3" s="22"/>
    </row>
    <row r="4" spans="1:8" s="4" customFormat="1" x14ac:dyDescent="0.2">
      <c r="A4" s="5"/>
      <c r="B4" s="5"/>
      <c r="C4" s="5"/>
      <c r="D4" s="1"/>
      <c r="E4" s="5"/>
      <c r="F4" s="6" t="s">
        <v>0</v>
      </c>
    </row>
    <row r="5" spans="1:8" x14ac:dyDescent="0.2">
      <c r="A5" s="23" t="s">
        <v>4</v>
      </c>
      <c r="B5" s="26" t="s">
        <v>5</v>
      </c>
      <c r="C5" s="29" t="s">
        <v>1</v>
      </c>
      <c r="D5" s="29" t="s">
        <v>6</v>
      </c>
      <c r="E5" s="29" t="s">
        <v>7</v>
      </c>
      <c r="F5" s="29"/>
      <c r="G5" s="29"/>
      <c r="H5" s="29"/>
    </row>
    <row r="6" spans="1:8" x14ac:dyDescent="0.2">
      <c r="A6" s="24"/>
      <c r="B6" s="27"/>
      <c r="C6" s="29"/>
      <c r="D6" s="29"/>
      <c r="E6" s="29" t="s">
        <v>8</v>
      </c>
      <c r="F6" s="29"/>
      <c r="G6" s="29" t="s">
        <v>9</v>
      </c>
      <c r="H6" s="29"/>
    </row>
    <row r="7" spans="1:8" ht="78.75" x14ac:dyDescent="0.2">
      <c r="A7" s="25"/>
      <c r="B7" s="28"/>
      <c r="C7" s="29"/>
      <c r="D7" s="29"/>
      <c r="E7" s="7" t="s">
        <v>10</v>
      </c>
      <c r="F7" s="7" t="s">
        <v>11</v>
      </c>
      <c r="G7" s="7" t="s">
        <v>12</v>
      </c>
      <c r="H7" s="7" t="s">
        <v>13</v>
      </c>
    </row>
    <row r="8" spans="1:8" x14ac:dyDescent="0.2">
      <c r="A8" s="8">
        <v>1</v>
      </c>
      <c r="B8" s="8">
        <v>2</v>
      </c>
      <c r="C8" s="9">
        <v>3</v>
      </c>
      <c r="D8" s="9">
        <v>4</v>
      </c>
      <c r="E8" s="9">
        <v>5</v>
      </c>
      <c r="F8" s="9">
        <v>6</v>
      </c>
      <c r="G8" s="9">
        <v>7</v>
      </c>
      <c r="H8" s="9">
        <v>8</v>
      </c>
    </row>
    <row r="9" spans="1:8" ht="31.5" x14ac:dyDescent="0.2">
      <c r="A9" s="10" t="s">
        <v>14</v>
      </c>
      <c r="B9" s="11">
        <v>19127.7</v>
      </c>
      <c r="C9" s="11">
        <v>33782.699999999997</v>
      </c>
      <c r="D9" s="12">
        <v>32653.9</v>
      </c>
      <c r="E9" s="13">
        <f>D9-B9</f>
        <v>13526.2</v>
      </c>
      <c r="F9" s="14">
        <f>D9-C9</f>
        <v>-1128.7999999999956</v>
      </c>
      <c r="G9" s="14">
        <f>D9/B9*100</f>
        <v>170.71524542940344</v>
      </c>
      <c r="H9" s="14">
        <f>D9/C9*100</f>
        <v>96.658644809325494</v>
      </c>
    </row>
    <row r="10" spans="1:8" ht="78.75" x14ac:dyDescent="0.2">
      <c r="A10" s="15" t="s">
        <v>15</v>
      </c>
      <c r="B10" s="11">
        <v>350</v>
      </c>
      <c r="C10" s="11">
        <v>1379.3</v>
      </c>
      <c r="D10" s="12">
        <v>1350</v>
      </c>
      <c r="E10" s="13">
        <f t="shared" ref="E10:E15" si="0">D10-B10</f>
        <v>1000</v>
      </c>
      <c r="F10" s="14">
        <f t="shared" ref="F10:F15" si="1">D10-C10</f>
        <v>-29.299999999999955</v>
      </c>
      <c r="G10" s="14">
        <f t="shared" ref="G10:G14" si="2">D10/B10*100</f>
        <v>385.71428571428572</v>
      </c>
      <c r="H10" s="14">
        <f t="shared" ref="H10:H15" si="3">D10/C10*100</f>
        <v>97.875734068005514</v>
      </c>
    </row>
    <row r="11" spans="1:8" ht="47.25" x14ac:dyDescent="0.2">
      <c r="A11" s="15" t="s">
        <v>16</v>
      </c>
      <c r="B11" s="12">
        <v>1940</v>
      </c>
      <c r="C11" s="12">
        <v>4964.6000000000004</v>
      </c>
      <c r="D11" s="12">
        <v>4874.3</v>
      </c>
      <c r="E11" s="13">
        <f t="shared" si="0"/>
        <v>2934.3</v>
      </c>
      <c r="F11" s="14">
        <f t="shared" si="1"/>
        <v>-90.300000000000182</v>
      </c>
      <c r="G11" s="14">
        <f>D11/B11*100</f>
        <v>251.25257731958763</v>
      </c>
      <c r="H11" s="14">
        <f t="shared" si="3"/>
        <v>98.181122346211168</v>
      </c>
    </row>
    <row r="12" spans="1:8" ht="31.5" x14ac:dyDescent="0.2">
      <c r="A12" s="15" t="s">
        <v>17</v>
      </c>
      <c r="B12" s="12">
        <v>12</v>
      </c>
      <c r="C12" s="12">
        <v>27.2</v>
      </c>
      <c r="D12" s="12">
        <v>27.2</v>
      </c>
      <c r="E12" s="13">
        <f t="shared" si="0"/>
        <v>15.2</v>
      </c>
      <c r="F12" s="14">
        <f t="shared" si="1"/>
        <v>0</v>
      </c>
      <c r="G12" s="14">
        <f t="shared" si="2"/>
        <v>226.66666666666666</v>
      </c>
      <c r="H12" s="14">
        <f t="shared" si="3"/>
        <v>100</v>
      </c>
    </row>
    <row r="13" spans="1:8" ht="31.5" x14ac:dyDescent="0.2">
      <c r="A13" s="15" t="s">
        <v>2</v>
      </c>
      <c r="B13" s="12">
        <v>22102.6</v>
      </c>
      <c r="C13" s="12">
        <v>23294.6</v>
      </c>
      <c r="D13" s="12">
        <v>23007.5</v>
      </c>
      <c r="E13" s="13">
        <f t="shared" si="0"/>
        <v>904.90000000000146</v>
      </c>
      <c r="F13" s="14">
        <f t="shared" si="1"/>
        <v>-287.09999999999854</v>
      </c>
      <c r="G13" s="14">
        <f t="shared" si="2"/>
        <v>104.09408847827859</v>
      </c>
      <c r="H13" s="14">
        <f t="shared" si="3"/>
        <v>98.767525520936189</v>
      </c>
    </row>
    <row r="14" spans="1:8" ht="47.25" x14ac:dyDescent="0.2">
      <c r="A14" s="15" t="s">
        <v>3</v>
      </c>
      <c r="B14" s="12">
        <v>10729.9</v>
      </c>
      <c r="C14" s="12">
        <v>10729.9</v>
      </c>
      <c r="D14" s="12">
        <v>10729.9</v>
      </c>
      <c r="E14" s="14">
        <f t="shared" si="0"/>
        <v>0</v>
      </c>
      <c r="F14" s="14">
        <f t="shared" si="1"/>
        <v>0</v>
      </c>
      <c r="G14" s="14">
        <f t="shared" si="2"/>
        <v>100</v>
      </c>
      <c r="H14" s="14">
        <f t="shared" si="3"/>
        <v>100</v>
      </c>
    </row>
    <row r="15" spans="1:8" x14ac:dyDescent="0.2">
      <c r="A15" s="16" t="s">
        <v>18</v>
      </c>
      <c r="B15" s="17">
        <f>SUM(B9:B14)</f>
        <v>54262.200000000004</v>
      </c>
      <c r="C15" s="17">
        <f>SUM(C9:C14)</f>
        <v>74178.299999999988</v>
      </c>
      <c r="D15" s="17">
        <f>SUM(D9:D14)</f>
        <v>72642.8</v>
      </c>
      <c r="E15" s="18">
        <f t="shared" si="0"/>
        <v>18380.599999999999</v>
      </c>
      <c r="F15" s="18">
        <f t="shared" si="1"/>
        <v>-1535.4999999999854</v>
      </c>
      <c r="G15" s="18">
        <f>D15/B15*100</f>
        <v>133.87367264873154</v>
      </c>
      <c r="H15" s="18">
        <f t="shared" si="3"/>
        <v>97.929987610932059</v>
      </c>
    </row>
    <row r="16" spans="1:8" ht="31.5" x14ac:dyDescent="0.2">
      <c r="A16" s="19" t="s">
        <v>19</v>
      </c>
      <c r="B16" s="20">
        <f>[1]Доходы!B28-[1]расходы!B19</f>
        <v>0</v>
      </c>
      <c r="C16" s="12">
        <v>4714.3</v>
      </c>
      <c r="D16" s="12">
        <v>1672.3</v>
      </c>
      <c r="E16" s="14"/>
      <c r="F16" s="12" t="s">
        <v>20</v>
      </c>
      <c r="G16" s="14"/>
      <c r="H16" s="14"/>
    </row>
  </sheetData>
  <mergeCells count="9">
    <mergeCell ref="A3:F3"/>
    <mergeCell ref="A5:A7"/>
    <mergeCell ref="B5:B7"/>
    <mergeCell ref="C5:C7"/>
    <mergeCell ref="D5:D7"/>
    <mergeCell ref="E5:H5"/>
    <mergeCell ref="E6:F6"/>
    <mergeCell ref="G6:H6"/>
    <mergeCell ref="D1:F2"/>
  </mergeCells>
  <phoneticPr fontId="0" type="noConversion"/>
  <pageMargins left="0.94488188976377963" right="0.31496062992125984" top="0.70866141732283472" bottom="0.74803149606299213" header="0.19685039370078741" footer="0.15748031496062992"/>
  <pageSetup paperSize="9" firstPageNumber="25" orientation="landscape" useFirstPageNumber="1" r:id="rId1"/>
  <headerFooter alignWithMargins="0">
    <oddHeader>&amp;C&amp;"Times New Roman,обычный"&amp;12&amp;P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 4</vt:lpstr>
      <vt:lpstr>'приложение 4'!Область_печати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Лямина</cp:lastModifiedBy>
  <cp:lastPrinted>2026-05-05T02:10:39Z</cp:lastPrinted>
  <dcterms:created xsi:type="dcterms:W3CDTF">1996-10-08T23:32:33Z</dcterms:created>
  <dcterms:modified xsi:type="dcterms:W3CDTF">2026-05-27T04:16:04Z</dcterms:modified>
</cp:coreProperties>
</file>